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<sst xmlns="http://schemas.openxmlformats.org/spreadsheetml/2006/main" count="64" uniqueCount="36">
  <si>
    <t>Am</t>
  </si>
  <si>
    <t>,</t>
  </si>
  <si>
    <t xml:space="preserve"> Beginn:</t>
  </si>
  <si>
    <t>Uhr</t>
  </si>
  <si>
    <t>Spielzeit:</t>
  </si>
  <si>
    <t>x</t>
  </si>
  <si>
    <t>min.</t>
  </si>
  <si>
    <t>Pause:</t>
  </si>
  <si>
    <t>I. Teilnehmende Mannschaften</t>
  </si>
  <si>
    <t>Gruppeneinteilung</t>
  </si>
  <si>
    <t>1.</t>
  </si>
  <si>
    <t>2.</t>
  </si>
  <si>
    <t>3.</t>
  </si>
  <si>
    <t>4.</t>
  </si>
  <si>
    <t>II. Spielplan</t>
  </si>
  <si>
    <t>Nr.</t>
  </si>
  <si>
    <t>Platz</t>
  </si>
  <si>
    <t>Beginn</t>
  </si>
  <si>
    <t>Begegnung</t>
  </si>
  <si>
    <t>Ergebnis</t>
  </si>
  <si>
    <t>:</t>
  </si>
  <si>
    <t>III. Abschlusstabelle</t>
  </si>
  <si>
    <t>Mannschaften</t>
  </si>
  <si>
    <t>Sp.</t>
  </si>
  <si>
    <t>Pkt.</t>
  </si>
  <si>
    <t>Tore</t>
  </si>
  <si>
    <t>Diff.</t>
  </si>
  <si>
    <t>"Jugend trainiert für Olympia"</t>
  </si>
  <si>
    <t>Erzgebirgsfinale WK II mixed</t>
  </si>
  <si>
    <t>Mittwoch</t>
  </si>
  <si>
    <t>dem</t>
  </si>
  <si>
    <t>in Lengefeld</t>
  </si>
  <si>
    <t>OS Lengefeld</t>
  </si>
  <si>
    <t>Ev. OS Großrückerswalde</t>
  </si>
  <si>
    <t>Freie Schule Gelenau</t>
  </si>
  <si>
    <t>OS Neukirchen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</si>
</sst>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22"/>
      <color indexed="8"/>
      <name val="Comic Sans MS"/>
      <family val="4"/>
    </font>
    <font>
      <sz val="18"/>
      <color indexed="8"/>
      <name val="Comic Sans MS"/>
      <family val="4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1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3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2" borderId="1" applyNumberFormat="0" applyAlignment="0" applyProtection="0"/>
    <xf numFmtId="0" fontId="4" fillId="2" borderId="2" applyNumberFormat="0" applyAlignment="0" applyProtection="0"/>
    <xf numFmtId="41" fontId="0" fillId="0" borderId="0" applyFill="0" applyBorder="0" applyAlignment="0" applyProtection="0"/>
    <xf numFmtId="0" fontId="5" fillId="3" borderId="2" applyNumberFormat="0" applyAlignment="0" applyProtection="0"/>
    <xf numFmtId="0" fontId="3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8" fillId="15" borderId="0" applyNumberFormat="0" applyBorder="0" applyAlignment="0" applyProtection="0"/>
    <xf numFmtId="43" fontId="0" fillId="0" borderId="0" applyFill="0" applyBorder="0" applyAlignment="0" applyProtection="0"/>
    <xf numFmtId="0" fontId="9" fillId="8" borderId="0" applyNumberFormat="0" applyBorder="0" applyAlignment="0" applyProtection="0"/>
    <xf numFmtId="0" fontId="0" fillId="4" borderId="5" applyNumberFormat="0" applyAlignment="0" applyProtection="0"/>
    <xf numFmtId="9" fontId="0" fillId="0" borderId="0" applyFill="0" applyBorder="0" applyAlignment="0" applyProtection="0"/>
    <xf numFmtId="0" fontId="10" fillId="16" borderId="0" applyNumberFormat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10" applyNumberFormat="0" applyAlignment="0" applyProtection="0"/>
  </cellStyleXfs>
  <cellXfs count="81">
    <xf numFmtId="0" fontId="0" fillId="0" borderId="0" xfId="0" applyAlignment="1">
      <alignment/>
    </xf>
    <xf numFmtId="0" fontId="24" fillId="0" borderId="11" xfId="46" applyFont="1" applyBorder="1" applyAlignment="1">
      <alignment/>
      <protection/>
    </xf>
    <xf numFmtId="0" fontId="18" fillId="0" borderId="12" xfId="46" applyFont="1" applyBorder="1" applyAlignment="1">
      <alignment horizontal="center" vertical="center"/>
      <protection/>
    </xf>
    <xf numFmtId="0" fontId="18" fillId="0" borderId="11" xfId="46" applyFont="1" applyBorder="1" applyAlignment="1">
      <alignment horizontal="center" vertical="center"/>
      <protection/>
    </xf>
    <xf numFmtId="0" fontId="1" fillId="0" borderId="0" xfId="46">
      <alignment/>
      <protection/>
    </xf>
    <xf numFmtId="0" fontId="18" fillId="0" borderId="0" xfId="46" applyFont="1">
      <alignment/>
      <protection/>
    </xf>
    <xf numFmtId="0" fontId="19" fillId="0" borderId="0" xfId="46" applyFont="1" applyBorder="1" applyAlignment="1">
      <alignment horizontal="center" vertical="center"/>
      <protection/>
    </xf>
    <xf numFmtId="0" fontId="20" fillId="0" borderId="0" xfId="46" applyFont="1" applyBorder="1" applyAlignment="1">
      <alignment horizontal="center"/>
      <protection/>
    </xf>
    <xf numFmtId="0" fontId="21" fillId="0" borderId="0" xfId="46" applyFont="1">
      <alignment/>
      <protection/>
    </xf>
    <xf numFmtId="0" fontId="21" fillId="0" borderId="0" xfId="46" applyFont="1" applyAlignment="1">
      <alignment horizontal="right"/>
      <protection/>
    </xf>
    <xf numFmtId="0" fontId="18" fillId="0" borderId="0" xfId="46" applyFont="1" applyBorder="1" applyAlignment="1">
      <alignment horizontal="center"/>
      <protection/>
    </xf>
    <xf numFmtId="0" fontId="22" fillId="0" borderId="0" xfId="46" applyFont="1" applyBorder="1">
      <alignment/>
      <protection/>
    </xf>
    <xf numFmtId="0" fontId="18" fillId="0" borderId="0" xfId="46" applyFont="1" applyBorder="1">
      <alignment/>
      <protection/>
    </xf>
    <xf numFmtId="0" fontId="24" fillId="0" borderId="0" xfId="46" applyFont="1">
      <alignment/>
      <protection/>
    </xf>
    <xf numFmtId="0" fontId="18" fillId="0" borderId="0" xfId="46" applyFont="1" applyAlignment="1">
      <alignment vertical="center"/>
      <protection/>
    </xf>
    <xf numFmtId="0" fontId="26" fillId="0" borderId="0" xfId="46" applyFont="1" applyAlignment="1">
      <alignment vertical="center"/>
      <protection/>
    </xf>
    <xf numFmtId="0" fontId="18" fillId="0" borderId="0" xfId="46" applyFont="1" applyAlignment="1">
      <alignment/>
      <protection/>
    </xf>
    <xf numFmtId="0" fontId="24" fillId="0" borderId="13" xfId="46" applyFont="1" applyBorder="1" applyAlignment="1">
      <alignment/>
      <protection/>
    </xf>
    <xf numFmtId="0" fontId="22" fillId="0" borderId="14" xfId="46" applyFont="1" applyBorder="1" applyAlignment="1">
      <alignment horizontal="center"/>
      <protection/>
    </xf>
    <xf numFmtId="0" fontId="29" fillId="0" borderId="0" xfId="46" applyFont="1">
      <alignment/>
      <protection/>
    </xf>
    <xf numFmtId="0" fontId="30" fillId="0" borderId="0" xfId="46" applyFont="1" applyAlignment="1">
      <alignment vertical="center"/>
      <protection/>
    </xf>
    <xf numFmtId="0" fontId="30" fillId="0" borderId="0" xfId="46" applyFont="1" applyAlignment="1">
      <alignment horizontal="center" vertical="center"/>
      <protection/>
    </xf>
    <xf numFmtId="0" fontId="22" fillId="0" borderId="15" xfId="46" applyFont="1" applyBorder="1" applyAlignment="1">
      <alignment horizontal="center"/>
      <protection/>
    </xf>
    <xf numFmtId="0" fontId="24" fillId="0" borderId="0" xfId="46" applyFont="1" applyBorder="1" applyAlignment="1">
      <alignment/>
      <protection/>
    </xf>
    <xf numFmtId="0" fontId="24" fillId="0" borderId="0" xfId="46" applyFont="1" applyBorder="1" applyAlignment="1">
      <alignment horizontal="center"/>
      <protection/>
    </xf>
    <xf numFmtId="20" fontId="24" fillId="0" borderId="0" xfId="46" applyNumberFormat="1" applyFont="1" applyBorder="1" applyAlignment="1">
      <alignment horizontal="center"/>
      <protection/>
    </xf>
    <xf numFmtId="0" fontId="18" fillId="0" borderId="0" xfId="46" applyFont="1" applyBorder="1" applyAlignment="1">
      <alignment/>
      <protection/>
    </xf>
    <xf numFmtId="0" fontId="31" fillId="0" borderId="0" xfId="0" applyFont="1" applyAlignment="1">
      <alignment/>
    </xf>
    <xf numFmtId="0" fontId="26" fillId="0" borderId="0" xfId="46" applyFont="1" applyBorder="1" applyAlignment="1">
      <alignment/>
      <protection/>
    </xf>
    <xf numFmtId="0" fontId="26" fillId="0" borderId="0" xfId="46" applyFont="1">
      <alignment/>
      <protection/>
    </xf>
    <xf numFmtId="0" fontId="19" fillId="18" borderId="0" xfId="46" applyFont="1" applyFill="1" applyBorder="1" applyAlignment="1">
      <alignment horizontal="center" vertical="center"/>
      <protection/>
    </xf>
    <xf numFmtId="0" fontId="20" fillId="18" borderId="0" xfId="46" applyFont="1" applyFill="1" applyBorder="1" applyAlignment="1">
      <alignment horizontal="center"/>
      <protection/>
    </xf>
    <xf numFmtId="0" fontId="22" fillId="18" borderId="0" xfId="46" applyFont="1" applyFill="1" applyBorder="1" applyAlignment="1">
      <alignment horizontal="center"/>
      <protection/>
    </xf>
    <xf numFmtId="14" fontId="23" fillId="18" borderId="0" xfId="46" applyNumberFormat="1" applyFont="1" applyFill="1" applyBorder="1" applyAlignment="1">
      <alignment horizontal="center"/>
      <protection/>
    </xf>
    <xf numFmtId="0" fontId="18" fillId="18" borderId="0" xfId="46" applyFont="1" applyFill="1" applyBorder="1" applyAlignment="1">
      <alignment horizontal="center"/>
      <protection/>
    </xf>
    <xf numFmtId="0" fontId="0" fillId="0" borderId="0" xfId="0" applyFont="1" applyBorder="1" applyAlignment="1">
      <alignment/>
    </xf>
    <xf numFmtId="20" fontId="22" fillId="18" borderId="0" xfId="46" applyNumberFormat="1" applyFont="1" applyFill="1" applyBorder="1" applyAlignment="1">
      <alignment horizontal="center"/>
      <protection/>
    </xf>
    <xf numFmtId="0" fontId="18" fillId="0" borderId="0" xfId="46" applyFont="1" applyBorder="1" applyAlignment="1">
      <alignment horizontal="center"/>
      <protection/>
    </xf>
    <xf numFmtId="45" fontId="22" fillId="18" borderId="0" xfId="46" applyNumberFormat="1" applyFont="1" applyFill="1" applyBorder="1" applyAlignment="1">
      <alignment horizontal="center"/>
      <protection/>
    </xf>
    <xf numFmtId="0" fontId="18" fillId="0" borderId="0" xfId="46" applyFont="1" applyBorder="1">
      <alignment/>
      <protection/>
    </xf>
    <xf numFmtId="0" fontId="25" fillId="0" borderId="0" xfId="46" applyFont="1" applyBorder="1">
      <alignment/>
      <protection/>
    </xf>
    <xf numFmtId="0" fontId="22" fillId="6" borderId="16" xfId="46" applyFont="1" applyFill="1" applyBorder="1" applyAlignment="1">
      <alignment horizontal="center" vertical="center"/>
      <protection/>
    </xf>
    <xf numFmtId="0" fontId="18" fillId="6" borderId="17" xfId="46" applyFont="1" applyFill="1" applyBorder="1" applyAlignment="1">
      <alignment/>
      <protection/>
    </xf>
    <xf numFmtId="0" fontId="18" fillId="0" borderId="18" xfId="46" applyFont="1" applyBorder="1" applyAlignment="1">
      <alignment/>
      <protection/>
    </xf>
    <xf numFmtId="0" fontId="18" fillId="0" borderId="12" xfId="46" applyFont="1" applyBorder="1" applyAlignment="1">
      <alignment/>
      <protection/>
    </xf>
    <xf numFmtId="0" fontId="18" fillId="0" borderId="19" xfId="46" applyFont="1" applyBorder="1" applyAlignment="1">
      <alignment/>
      <protection/>
    </xf>
    <xf numFmtId="0" fontId="18" fillId="0" borderId="20" xfId="46" applyFont="1" applyBorder="1" applyAlignment="1">
      <alignment/>
      <protection/>
    </xf>
    <xf numFmtId="0" fontId="18" fillId="0" borderId="11" xfId="46" applyFont="1" applyBorder="1" applyAlignment="1">
      <alignment/>
      <protection/>
    </xf>
    <xf numFmtId="0" fontId="18" fillId="0" borderId="21" xfId="46" applyFont="1" applyBorder="1" applyAlignment="1">
      <alignment/>
      <protection/>
    </xf>
    <xf numFmtId="0" fontId="27" fillId="0" borderId="0" xfId="46" applyFont="1" applyBorder="1">
      <alignment/>
      <protection/>
    </xf>
    <xf numFmtId="0" fontId="28" fillId="6" borderId="22" xfId="46" applyFont="1" applyFill="1" applyBorder="1" applyAlignment="1">
      <alignment horizontal="center" vertical="center"/>
      <protection/>
    </xf>
    <xf numFmtId="0" fontId="28" fillId="6" borderId="23" xfId="46" applyFont="1" applyFill="1" applyBorder="1" applyAlignment="1">
      <alignment horizontal="center" vertical="center"/>
      <protection/>
    </xf>
    <xf numFmtId="0" fontId="28" fillId="6" borderId="24" xfId="46" applyFont="1" applyFill="1" applyBorder="1" applyAlignment="1">
      <alignment horizontal="center" vertical="center"/>
      <protection/>
    </xf>
    <xf numFmtId="0" fontId="24" fillId="0" borderId="16" xfId="46" applyFont="1" applyBorder="1" applyAlignment="1">
      <alignment horizontal="center"/>
      <protection/>
    </xf>
    <xf numFmtId="0" fontId="24" fillId="0" borderId="13" xfId="46" applyFont="1" applyBorder="1" applyAlignment="1">
      <alignment/>
      <protection/>
    </xf>
    <xf numFmtId="20" fontId="24" fillId="0" borderId="13" xfId="46" applyNumberFormat="1" applyFont="1" applyBorder="1" applyAlignment="1">
      <alignment horizontal="center"/>
      <protection/>
    </xf>
    <xf numFmtId="0" fontId="24" fillId="0" borderId="25" xfId="46" applyFont="1" applyBorder="1" applyAlignment="1">
      <alignment/>
      <protection/>
    </xf>
    <xf numFmtId="0" fontId="24" fillId="0" borderId="26" xfId="46" applyFont="1" applyBorder="1" applyAlignment="1">
      <alignment/>
      <protection/>
    </xf>
    <xf numFmtId="0" fontId="24" fillId="0" borderId="20" xfId="46" applyFont="1" applyBorder="1" applyAlignment="1">
      <alignment horizontal="center"/>
      <protection/>
    </xf>
    <xf numFmtId="0" fontId="24" fillId="0" borderId="11" xfId="46" applyFont="1" applyBorder="1" applyAlignment="1">
      <alignment/>
      <protection/>
    </xf>
    <xf numFmtId="20" fontId="24" fillId="0" borderId="11" xfId="46" applyNumberFormat="1" applyFont="1" applyBorder="1" applyAlignment="1">
      <alignment horizontal="center"/>
      <protection/>
    </xf>
    <xf numFmtId="0" fontId="24" fillId="0" borderId="27" xfId="46" applyFont="1" applyBorder="1" applyAlignment="1">
      <alignment/>
      <protection/>
    </xf>
    <xf numFmtId="0" fontId="24" fillId="0" borderId="28" xfId="46" applyFont="1" applyBorder="1" applyAlignment="1">
      <alignment/>
      <protection/>
    </xf>
    <xf numFmtId="0" fontId="24" fillId="0" borderId="29" xfId="46" applyFont="1" applyBorder="1" applyAlignment="1">
      <alignment/>
      <protection/>
    </xf>
    <xf numFmtId="20" fontId="24" fillId="0" borderId="30" xfId="46" applyNumberFormat="1" applyFont="1" applyBorder="1" applyAlignment="1">
      <alignment horizontal="center"/>
      <protection/>
    </xf>
    <xf numFmtId="20" fontId="24" fillId="0" borderId="31" xfId="46" applyNumberFormat="1" applyFont="1" applyBorder="1" applyAlignment="1">
      <alignment horizontal="center"/>
      <protection/>
    </xf>
    <xf numFmtId="0" fontId="27" fillId="0" borderId="0" xfId="46" applyFont="1" applyBorder="1" applyAlignment="1">
      <alignment horizontal="center"/>
      <protection/>
    </xf>
    <xf numFmtId="0" fontId="18" fillId="0" borderId="12" xfId="46" applyFont="1" applyBorder="1" applyAlignment="1">
      <alignment horizontal="center" vertical="center"/>
      <protection/>
    </xf>
    <xf numFmtId="0" fontId="18" fillId="0" borderId="19" xfId="46" applyFont="1" applyBorder="1" applyAlignment="1">
      <alignment horizontal="center" vertical="center"/>
      <protection/>
    </xf>
    <xf numFmtId="0" fontId="18" fillId="0" borderId="18" xfId="46" applyFont="1" applyBorder="1" applyAlignment="1">
      <alignment horizontal="center" vertical="center"/>
      <protection/>
    </xf>
    <xf numFmtId="0" fontId="1" fillId="0" borderId="12" xfId="46" applyFont="1" applyBorder="1" applyAlignment="1">
      <alignment horizontal="left" vertical="center"/>
      <protection/>
    </xf>
    <xf numFmtId="0" fontId="18" fillId="0" borderId="20" xfId="46" applyFont="1" applyBorder="1" applyAlignment="1">
      <alignment horizontal="center" vertical="center"/>
      <protection/>
    </xf>
    <xf numFmtId="0" fontId="1" fillId="0" borderId="11" xfId="46" applyFont="1" applyBorder="1" applyAlignment="1">
      <alignment horizontal="left" vertical="center"/>
      <protection/>
    </xf>
    <xf numFmtId="0" fontId="18" fillId="0" borderId="11" xfId="46" applyFont="1" applyBorder="1" applyAlignment="1">
      <alignment horizontal="center" vertical="center"/>
      <protection/>
    </xf>
    <xf numFmtId="0" fontId="37" fillId="0" borderId="21" xfId="46" applyFont="1" applyBorder="1" applyAlignment="1">
      <alignment horizontal="center" vertical="center"/>
      <protection/>
    </xf>
    <xf numFmtId="0" fontId="38" fillId="0" borderId="16" xfId="46" applyFont="1" applyBorder="1" applyAlignment="1">
      <alignment horizontal="center" vertical="center"/>
      <protection/>
    </xf>
    <xf numFmtId="0" fontId="39" fillId="0" borderId="13" xfId="46" applyFont="1" applyBorder="1" applyAlignment="1">
      <alignment horizontal="left" vertical="center"/>
      <protection/>
    </xf>
    <xf numFmtId="0" fontId="38" fillId="0" borderId="13" xfId="46" applyFont="1" applyBorder="1" applyAlignment="1">
      <alignment horizontal="center" vertical="center"/>
      <protection/>
    </xf>
    <xf numFmtId="0" fontId="38" fillId="0" borderId="13" xfId="46" applyFont="1" applyBorder="1" applyAlignment="1">
      <alignment horizontal="center" vertical="center"/>
      <protection/>
    </xf>
    <xf numFmtId="0" fontId="38" fillId="0" borderId="17" xfId="46" applyFont="1" applyBorder="1" applyAlignment="1">
      <alignment horizontal="center" vertical="center"/>
      <protection/>
    </xf>
    <xf numFmtId="0" fontId="38" fillId="0" borderId="0" xfId="46" applyFont="1">
      <alignment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gebnis 1" xfId="44"/>
    <cellStyle name="Erklärender Text" xfId="45"/>
    <cellStyle name="Excel Built-in Normal" xfId="46"/>
    <cellStyle name="Gut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1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38100</xdr:colOff>
      <xdr:row>1</xdr:row>
      <xdr:rowOff>19050</xdr:rowOff>
    </xdr:from>
    <xdr:to>
      <xdr:col>32</xdr:col>
      <xdr:colOff>19050</xdr:colOff>
      <xdr:row>6</xdr:row>
      <xdr:rowOff>66675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104775"/>
          <a:ext cx="1362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46</xdr:row>
      <xdr:rowOff>76200</xdr:rowOff>
    </xdr:from>
    <xdr:to>
      <xdr:col>30</xdr:col>
      <xdr:colOff>76200</xdr:colOff>
      <xdr:row>51</xdr:row>
      <xdr:rowOff>133350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52675" y="8696325"/>
          <a:ext cx="10096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W47"/>
  <sheetViews>
    <sheetView tabSelected="1" zoomScalePageLayoutView="0" workbookViewId="0" topLeftCell="A14">
      <selection activeCell="BW43" sqref="BW43"/>
    </sheetView>
  </sheetViews>
  <sheetFormatPr defaultColWidth="10.7109375" defaultRowHeight="15" customHeight="1"/>
  <cols>
    <col min="1" max="16" width="1.57421875" style="4" customWidth="1"/>
    <col min="17" max="20" width="1.7109375" style="4" customWidth="1"/>
    <col min="21" max="21" width="1.57421875" style="4" customWidth="1"/>
    <col min="22" max="22" width="1.7109375" style="4" customWidth="1"/>
    <col min="23" max="23" width="2.00390625" style="4" customWidth="1"/>
    <col min="24" max="54" width="1.7109375" style="4" customWidth="1"/>
    <col min="55" max="55" width="16.7109375" style="4" customWidth="1"/>
    <col min="56" max="57" width="1.7109375" style="4" customWidth="1"/>
    <col min="58" max="58" width="2.57421875" style="4" customWidth="1"/>
    <col min="59" max="59" width="1.7109375" style="4" customWidth="1"/>
    <col min="60" max="60" width="2.421875" style="4" customWidth="1"/>
    <col min="61" max="62" width="1.7109375" style="4" customWidth="1"/>
    <col min="63" max="63" width="2.7109375" style="4" customWidth="1"/>
    <col min="64" max="64" width="3.00390625" style="4" customWidth="1"/>
    <col min="65" max="65" width="2.7109375" style="4" customWidth="1"/>
    <col min="66" max="66" width="2.8515625" style="4" customWidth="1"/>
    <col min="67" max="68" width="2.421875" style="4" customWidth="1"/>
    <col min="69" max="74" width="1.7109375" style="4" customWidth="1"/>
    <col min="75" max="16384" width="10.7109375" style="4" customWidth="1"/>
  </cols>
  <sheetData>
    <row r="1" ht="6.75" customHeight="1"/>
    <row r="2" spans="1:53" ht="33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</row>
    <row r="3" spans="1:53" ht="6.7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</row>
    <row r="4" spans="1:53" ht="27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</row>
    <row r="5" spans="1:53" ht="6.7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</row>
    <row r="6" spans="1:53" s="5" customFormat="1" ht="9.75" customHeight="1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</row>
    <row r="7" spans="1:53" s="5" customFormat="1" ht="6.75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</row>
    <row r="8" spans="1:53" s="5" customFormat="1" ht="27" customHeight="1">
      <c r="A8"/>
      <c r="B8" s="6"/>
      <c r="C8" s="6"/>
      <c r="D8" s="6"/>
      <c r="E8" s="6"/>
      <c r="F8" s="6"/>
      <c r="G8" s="30" t="s">
        <v>27</v>
      </c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4"/>
      <c r="AX8" s="4"/>
      <c r="AY8" s="4"/>
      <c r="AZ8" s="4"/>
      <c r="BA8" s="4"/>
    </row>
    <row r="9" spans="1:53" s="5" customFormat="1" ht="6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</row>
    <row r="10" spans="1:53" s="5" customFormat="1" ht="22.5" customHeight="1">
      <c r="A10"/>
      <c r="B10" s="7"/>
      <c r="C10" s="7"/>
      <c r="D10" s="7"/>
      <c r="E10" s="7"/>
      <c r="F10" s="7"/>
      <c r="G10" s="31" t="s">
        <v>28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4"/>
      <c r="AX10" s="4"/>
      <c r="AY10" s="4"/>
      <c r="AZ10" s="4"/>
      <c r="BA10" s="4"/>
    </row>
    <row r="11" spans="1:53" s="5" customFormat="1" ht="9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</row>
    <row r="12" spans="11:38" s="5" customFormat="1" ht="15" customHeight="1">
      <c r="K12"/>
      <c r="L12"/>
      <c r="M12"/>
      <c r="N12"/>
      <c r="O12"/>
      <c r="P12"/>
      <c r="Q12" s="8"/>
      <c r="R12" s="9" t="s">
        <v>0</v>
      </c>
      <c r="S12" s="32" t="s">
        <v>29</v>
      </c>
      <c r="T12" s="32"/>
      <c r="U12" s="32"/>
      <c r="V12" s="32"/>
      <c r="W12" s="32"/>
      <c r="X12" s="32"/>
      <c r="Y12" s="32"/>
      <c r="Z12" s="32"/>
      <c r="AA12" s="5" t="s">
        <v>1</v>
      </c>
      <c r="AB12" s="5" t="s">
        <v>30</v>
      </c>
      <c r="AE12" s="33">
        <v>42340</v>
      </c>
      <c r="AF12" s="33"/>
      <c r="AG12" s="33"/>
      <c r="AH12" s="33"/>
      <c r="AI12" s="33"/>
      <c r="AJ12" s="33"/>
      <c r="AK12" s="33"/>
      <c r="AL12" s="33"/>
    </row>
    <row r="13" s="5" customFormat="1" ht="14.25" customHeight="1"/>
    <row r="14" spans="2:46" s="5" customFormat="1" ht="15" customHeight="1">
      <c r="B14"/>
      <c r="C14" s="10"/>
      <c r="D14" s="10"/>
      <c r="E14" s="10"/>
      <c r="F14" s="10"/>
      <c r="G14" s="10"/>
      <c r="H14" s="10"/>
      <c r="I14" s="34" t="s">
        <v>31</v>
      </c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</row>
    <row r="15" s="5" customFormat="1" ht="16.5" customHeight="1"/>
    <row r="16" spans="4:48" s="5" customFormat="1" ht="15" customHeight="1">
      <c r="D16"/>
      <c r="E16"/>
      <c r="F16" s="35" t="s">
        <v>2</v>
      </c>
      <c r="G16" s="35"/>
      <c r="H16" s="35"/>
      <c r="I16" s="35"/>
      <c r="J16" s="35"/>
      <c r="K16" s="36">
        <v>0.53125</v>
      </c>
      <c r="L16" s="36"/>
      <c r="M16" s="36"/>
      <c r="N16" s="36"/>
      <c r="O16" s="36"/>
      <c r="P16" s="5" t="s">
        <v>3</v>
      </c>
      <c r="S16" s="37" t="s">
        <v>4</v>
      </c>
      <c r="T16" s="37"/>
      <c r="U16" s="37"/>
      <c r="V16" s="37"/>
      <c r="W16" s="37"/>
      <c r="X16" s="32">
        <v>1</v>
      </c>
      <c r="Y16" s="32"/>
      <c r="Z16" s="11" t="s">
        <v>5</v>
      </c>
      <c r="AA16" s="38">
        <v>0.009722222222222222</v>
      </c>
      <c r="AB16" s="38"/>
      <c r="AC16" s="38"/>
      <c r="AD16" s="38"/>
      <c r="AE16" s="38"/>
      <c r="AF16" s="5" t="s">
        <v>6</v>
      </c>
      <c r="AK16" s="39" t="s">
        <v>7</v>
      </c>
      <c r="AL16" s="39"/>
      <c r="AM16" s="39"/>
      <c r="AN16" s="39"/>
      <c r="AO16" s="38">
        <v>0.001388888888888889</v>
      </c>
      <c r="AP16" s="38"/>
      <c r="AQ16" s="38"/>
      <c r="AR16" s="38"/>
      <c r="AS16" s="38"/>
      <c r="AT16" s="13" t="s">
        <v>6</v>
      </c>
      <c r="AV16"/>
    </row>
    <row r="17" s="5" customFormat="1" ht="15" customHeight="1">
      <c r="AM17" s="12"/>
    </row>
    <row r="18" s="5" customFormat="1" ht="15" customHeight="1"/>
    <row r="19" spans="2:18" s="5" customFormat="1" ht="15.75" customHeight="1">
      <c r="B19" s="40" t="s">
        <v>8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</row>
    <row r="20" s="5" customFormat="1" ht="15" customHeight="1"/>
    <row r="21" spans="14:55" s="5" customFormat="1" ht="15" customHeight="1">
      <c r="N21" s="41" t="s">
        <v>9</v>
      </c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2"/>
      <c r="AL21" s="42"/>
      <c r="BB21"/>
      <c r="BC21"/>
    </row>
    <row r="22" spans="14:55" s="5" customFormat="1" ht="13.5" customHeight="1">
      <c r="N22" s="43" t="s">
        <v>10</v>
      </c>
      <c r="O22" s="43"/>
      <c r="P22" s="44" t="s">
        <v>32</v>
      </c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5"/>
      <c r="AL22" s="45"/>
      <c r="BB22"/>
      <c r="BC22"/>
    </row>
    <row r="23" spans="14:75" s="5" customFormat="1" ht="13.5" customHeight="1">
      <c r="N23" s="43" t="s">
        <v>11</v>
      </c>
      <c r="O23" s="43"/>
      <c r="P23" s="44" t="s">
        <v>35</v>
      </c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5"/>
      <c r="AL23" s="45"/>
      <c r="BB23"/>
      <c r="BC23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</row>
    <row r="24" spans="14:75" s="5" customFormat="1" ht="13.5" customHeight="1">
      <c r="N24" s="43" t="s">
        <v>12</v>
      </c>
      <c r="O24" s="43"/>
      <c r="P24" s="44" t="s">
        <v>34</v>
      </c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5"/>
      <c r="AL24" s="45"/>
      <c r="BB24"/>
      <c r="BC24"/>
      <c r="BF24"/>
      <c r="BG24"/>
      <c r="BH24"/>
      <c r="BI24"/>
      <c r="BJ24"/>
      <c r="BK24"/>
      <c r="BL24"/>
      <c r="BM24"/>
      <c r="BN24"/>
      <c r="BO24"/>
      <c r="BP24"/>
      <c r="BQ24"/>
      <c r="BR24" s="15"/>
      <c r="BS24" s="15"/>
      <c r="BT24" s="15"/>
      <c r="BU24" s="15"/>
      <c r="BV24" s="15"/>
      <c r="BW24" s="15"/>
    </row>
    <row r="25" spans="14:75" s="5" customFormat="1" ht="13.5" customHeight="1">
      <c r="N25" s="46" t="s">
        <v>13</v>
      </c>
      <c r="O25" s="46"/>
      <c r="P25" s="47" t="s">
        <v>33</v>
      </c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8"/>
      <c r="AL25" s="48"/>
      <c r="BB25"/>
      <c r="BC25"/>
      <c r="BF25"/>
      <c r="BG25"/>
      <c r="BH25"/>
      <c r="BI25"/>
      <c r="BJ25"/>
      <c r="BK25"/>
      <c r="BL25"/>
      <c r="BM25"/>
      <c r="BN25"/>
      <c r="BO25"/>
      <c r="BP25"/>
      <c r="BQ25"/>
      <c r="BR25" s="15"/>
      <c r="BS25" s="15"/>
      <c r="BT25" s="15"/>
      <c r="BU25" s="15"/>
      <c r="BV25" s="15"/>
      <c r="BW25" s="15"/>
    </row>
    <row r="26" spans="14:75" s="5" customFormat="1" ht="13.5" customHeight="1">
      <c r="N26" s="16"/>
      <c r="O26" s="16"/>
      <c r="BB26"/>
      <c r="BC26"/>
      <c r="BF26"/>
      <c r="BG26"/>
      <c r="BH26"/>
      <c r="BI26"/>
      <c r="BJ26"/>
      <c r="BK26"/>
      <c r="BL26"/>
      <c r="BM26"/>
      <c r="BN26"/>
      <c r="BO26"/>
      <c r="BP26"/>
      <c r="BQ26"/>
      <c r="BR26" s="15"/>
      <c r="BS26" s="15"/>
      <c r="BT26" s="15"/>
      <c r="BU26" s="15"/>
      <c r="BV26" s="15"/>
      <c r="BW26" s="15"/>
    </row>
    <row r="27" spans="2:75" s="5" customFormat="1" ht="13.5" customHeight="1">
      <c r="B27" s="49" t="s">
        <v>14</v>
      </c>
      <c r="C27" s="49"/>
      <c r="D27" s="49"/>
      <c r="E27" s="49"/>
      <c r="F27" s="49"/>
      <c r="G27" s="49"/>
      <c r="H27" s="49"/>
      <c r="BB27"/>
      <c r="BC27"/>
      <c r="BF27"/>
      <c r="BG27"/>
      <c r="BH27"/>
      <c r="BI27"/>
      <c r="BJ27"/>
      <c r="BK27"/>
      <c r="BL27"/>
      <c r="BM27"/>
      <c r="BN27"/>
      <c r="BO27"/>
      <c r="BP27"/>
      <c r="BQ27"/>
      <c r="BR27" s="15"/>
      <c r="BS27" s="15"/>
      <c r="BT27" s="15"/>
      <c r="BU27" s="15"/>
      <c r="BV27" s="15"/>
      <c r="BW27" s="15"/>
    </row>
    <row r="28" spans="54:75" s="5" customFormat="1" ht="13.5" customHeight="1">
      <c r="BB28"/>
      <c r="BC28"/>
      <c r="BF28"/>
      <c r="BG28"/>
      <c r="BH28"/>
      <c r="BI28"/>
      <c r="BJ28"/>
      <c r="BK28"/>
      <c r="BL28"/>
      <c r="BM28"/>
      <c r="BN28"/>
      <c r="BO28"/>
      <c r="BP28"/>
      <c r="BQ28"/>
      <c r="BR28" s="15"/>
      <c r="BS28" s="15"/>
      <c r="BT28" s="15"/>
      <c r="BU28" s="15"/>
      <c r="BV28" s="15"/>
      <c r="BW28" s="15"/>
    </row>
    <row r="29" spans="2:75" s="5" customFormat="1" ht="18" customHeight="1">
      <c r="B29" s="50" t="s">
        <v>15</v>
      </c>
      <c r="C29" s="50"/>
      <c r="D29" s="51" t="s">
        <v>16</v>
      </c>
      <c r="E29" s="51"/>
      <c r="F29" s="51"/>
      <c r="G29" s="51"/>
      <c r="H29" s="51"/>
      <c r="I29" s="51"/>
      <c r="J29" s="51" t="s">
        <v>17</v>
      </c>
      <c r="K29" s="51"/>
      <c r="L29" s="51"/>
      <c r="M29" s="51"/>
      <c r="N29" s="51"/>
      <c r="O29" s="51" t="s">
        <v>18</v>
      </c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2" t="s">
        <v>19</v>
      </c>
      <c r="AX29" s="52"/>
      <c r="AY29" s="52"/>
      <c r="AZ29" s="52"/>
      <c r="BA29" s="52"/>
      <c r="BB29"/>
      <c r="BC29"/>
      <c r="BF29"/>
      <c r="BG29"/>
      <c r="BH29"/>
      <c r="BI29"/>
      <c r="BJ29"/>
      <c r="BK29"/>
      <c r="BL29"/>
      <c r="BM29"/>
      <c r="BN29"/>
      <c r="BO29"/>
      <c r="BP29"/>
      <c r="BQ29"/>
      <c r="BR29" s="15"/>
      <c r="BS29" s="15"/>
      <c r="BT29" s="15"/>
      <c r="BU29" s="15"/>
      <c r="BV29" s="15"/>
      <c r="BW29" s="15"/>
    </row>
    <row r="30" spans="2:69" s="5" customFormat="1" ht="15" customHeight="1">
      <c r="B30" s="53">
        <v>1</v>
      </c>
      <c r="C30" s="53"/>
      <c r="D30" s="54">
        <v>1</v>
      </c>
      <c r="E30" s="54"/>
      <c r="F30" s="54"/>
      <c r="G30" s="54"/>
      <c r="H30" s="54"/>
      <c r="I30" s="54"/>
      <c r="J30" s="55">
        <f>$K$16</f>
        <v>0.53125</v>
      </c>
      <c r="K30" s="55"/>
      <c r="L30" s="55"/>
      <c r="M30" s="55"/>
      <c r="N30" s="55"/>
      <c r="O30" s="54" t="str">
        <f>P22</f>
        <v>OS Lengefeld</v>
      </c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17"/>
      <c r="AF30" s="54" t="str">
        <f>P23</f>
        <v>OS Neukirchen</v>
      </c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6">
        <v>3</v>
      </c>
      <c r="AX30" s="56"/>
      <c r="AY30" s="18" t="s">
        <v>20</v>
      </c>
      <c r="AZ30" s="57">
        <v>2</v>
      </c>
      <c r="BA30" s="57"/>
      <c r="BB30"/>
      <c r="BC30" s="27"/>
      <c r="BF30" s="19">
        <f aca="true" t="shared" si="0" ref="BF30:BF35">IF(ISBLANK(AW30),"0",IF(AW30&gt;AZ30,3,IF(AW30=AZ30,1,0)))</f>
        <v>3</v>
      </c>
      <c r="BG30" s="19" t="s">
        <v>20</v>
      </c>
      <c r="BH30" s="19">
        <f>IF(ISBLANK(AZ30),"0",IF(AZ30&gt;AW30,3,IF(AZ30=AW30,1,0)))</f>
        <v>0</v>
      </c>
      <c r="BI30" s="19"/>
      <c r="BJ30" s="19"/>
      <c r="BK30" s="20" t="str">
        <f>$P$22</f>
        <v>OS Lengefeld</v>
      </c>
      <c r="BL30" s="20">
        <f>COUNT($BF$30,$BH$32,$BF$34)</f>
        <v>3</v>
      </c>
      <c r="BM30" s="20">
        <f>SUM($BF$30+$BF$32+$BH$34)</f>
        <v>6</v>
      </c>
      <c r="BN30" s="20">
        <f>SUM($AW$30+$AW$32+$AZ$34)</f>
        <v>8</v>
      </c>
      <c r="BO30" s="21" t="s">
        <v>20</v>
      </c>
      <c r="BP30" s="20">
        <f>SUM($AZ$30+$AZ$32+$AW$34)</f>
        <v>5</v>
      </c>
      <c r="BQ30" s="20">
        <f>SUM(BN30-BP30)</f>
        <v>3</v>
      </c>
    </row>
    <row r="31" spans="2:69" s="5" customFormat="1" ht="14.25" customHeight="1">
      <c r="B31" s="58">
        <v>2</v>
      </c>
      <c r="C31" s="58"/>
      <c r="D31" s="59">
        <v>1</v>
      </c>
      <c r="E31" s="59"/>
      <c r="F31" s="59"/>
      <c r="G31" s="59"/>
      <c r="H31" s="59"/>
      <c r="I31" s="59"/>
      <c r="J31" s="60">
        <f>J30+$X$16*$AA$16+$AO$16</f>
        <v>0.5423611111111111</v>
      </c>
      <c r="K31" s="60"/>
      <c r="L31" s="60"/>
      <c r="M31" s="60"/>
      <c r="N31" s="60"/>
      <c r="O31" s="61" t="str">
        <f>P24</f>
        <v>Freie Schule Gelenau</v>
      </c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1"/>
      <c r="AF31" s="59" t="str">
        <f>P25</f>
        <v>Ev. OS Großrückerswalde</v>
      </c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62">
        <v>0</v>
      </c>
      <c r="AX31" s="62"/>
      <c r="AY31" s="22" t="s">
        <v>20</v>
      </c>
      <c r="AZ31" s="63">
        <v>1</v>
      </c>
      <c r="BA31" s="63"/>
      <c r="BB31" s="23"/>
      <c r="BC31" s="28"/>
      <c r="BF31" s="19">
        <f t="shared" si="0"/>
        <v>0</v>
      </c>
      <c r="BG31" s="19" t="s">
        <v>20</v>
      </c>
      <c r="BH31" s="19">
        <f>IF(ISBLANK(AZ31),"0",IF(AZ31&gt;AW31,3,IF(AZ31=AW31,1,0)))</f>
        <v>3</v>
      </c>
      <c r="BI31" s="19"/>
      <c r="BJ31" s="19"/>
      <c r="BK31" s="20" t="str">
        <f>$P$23</f>
        <v>OS Neukirchen</v>
      </c>
      <c r="BL31" s="20">
        <f>COUNT($BF$30,$BH$33,$BF$35)</f>
        <v>3</v>
      </c>
      <c r="BM31" s="20">
        <f>SUM($BH$30+$BF$33+$BH$35+$BH$34)</f>
        <v>3</v>
      </c>
      <c r="BN31" s="20">
        <f>SUM($AZ$30+$AW$33+$AZ$35)</f>
        <v>7</v>
      </c>
      <c r="BO31" s="21" t="s">
        <v>20</v>
      </c>
      <c r="BP31" s="20">
        <f>SUM($AW$30+$AZ$33+$AW$35)</f>
        <v>5</v>
      </c>
      <c r="BQ31" s="20">
        <f>SUM(BN31-BP31)</f>
        <v>2</v>
      </c>
    </row>
    <row r="32" spans="2:69" s="5" customFormat="1" ht="15" customHeight="1">
      <c r="B32" s="53">
        <v>3</v>
      </c>
      <c r="C32" s="53"/>
      <c r="D32" s="54">
        <v>1</v>
      </c>
      <c r="E32" s="54"/>
      <c r="F32" s="54"/>
      <c r="G32" s="54"/>
      <c r="H32" s="54"/>
      <c r="I32" s="54"/>
      <c r="J32" s="64">
        <f>J31+$X$16*$AA$16+$AO$16</f>
        <v>0.5534722222222221</v>
      </c>
      <c r="K32" s="64"/>
      <c r="L32" s="64"/>
      <c r="M32" s="64"/>
      <c r="N32" s="64"/>
      <c r="O32" s="54" t="str">
        <f>P22</f>
        <v>OS Lengefeld</v>
      </c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17"/>
      <c r="AF32" s="54" t="str">
        <f>P24</f>
        <v>Freie Schule Gelenau</v>
      </c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6">
        <v>4</v>
      </c>
      <c r="AX32" s="56"/>
      <c r="AY32" s="18" t="s">
        <v>20</v>
      </c>
      <c r="AZ32" s="57">
        <v>0</v>
      </c>
      <c r="BA32" s="57"/>
      <c r="BC32" s="29"/>
      <c r="BF32" s="19">
        <f t="shared" si="0"/>
        <v>3</v>
      </c>
      <c r="BG32" s="19" t="s">
        <v>20</v>
      </c>
      <c r="BH32" s="19">
        <f>IF(ISBLANK(AW32),"0",IF(AW32&gt;AZ32,3,IF(AW32=AZ32,1,0)))</f>
        <v>3</v>
      </c>
      <c r="BI32" s="19"/>
      <c r="BJ32" s="19"/>
      <c r="BK32" s="20" t="str">
        <f>$P$24</f>
        <v>Freie Schule Gelenau</v>
      </c>
      <c r="BL32" s="20">
        <f>COUNT($BF$31,$BH$32,$BF$35)</f>
        <v>3</v>
      </c>
      <c r="BM32" s="20">
        <f>SUM($BF$31+$BH$32+$BF$35)</f>
        <v>3</v>
      </c>
      <c r="BN32" s="20">
        <f>SUM($AW$31+$AZ$32+$AW$35)</f>
        <v>0</v>
      </c>
      <c r="BO32" s="21" t="s">
        <v>20</v>
      </c>
      <c r="BP32" s="20">
        <f>SUM($AZ$31+$AW$32+$AZ$35)</f>
        <v>9</v>
      </c>
      <c r="BQ32" s="20">
        <f>SUM(BN32-BP32)</f>
        <v>-9</v>
      </c>
    </row>
    <row r="33" spans="2:69" s="5" customFormat="1" ht="15" customHeight="1">
      <c r="B33" s="58">
        <v>4</v>
      </c>
      <c r="C33" s="58"/>
      <c r="D33" s="59">
        <v>1</v>
      </c>
      <c r="E33" s="59"/>
      <c r="F33" s="59"/>
      <c r="G33" s="59"/>
      <c r="H33" s="59"/>
      <c r="I33" s="59"/>
      <c r="J33" s="60">
        <f>J32+$X$16*$AA$16+$AO$16</f>
        <v>0.5645833333333332</v>
      </c>
      <c r="K33" s="60"/>
      <c r="L33" s="60"/>
      <c r="M33" s="60"/>
      <c r="N33" s="60"/>
      <c r="O33" s="61" t="str">
        <f>P23</f>
        <v>OS Neukirchen</v>
      </c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1"/>
      <c r="AF33" s="59" t="str">
        <f>P25</f>
        <v>Ev. OS Großrückerswalde</v>
      </c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62">
        <v>1</v>
      </c>
      <c r="AX33" s="62"/>
      <c r="AY33" s="22" t="s">
        <v>20</v>
      </c>
      <c r="AZ33" s="63">
        <v>2</v>
      </c>
      <c r="BA33" s="63"/>
      <c r="BC33" s="29"/>
      <c r="BF33" s="19">
        <f t="shared" si="0"/>
        <v>0</v>
      </c>
      <c r="BG33" s="19" t="s">
        <v>20</v>
      </c>
      <c r="BH33" s="19">
        <f>IF(ISBLANK(AZ33),"0",IF(AZ33&gt;AW33,3,IF(AZ33=AW33,1,0)))</f>
        <v>3</v>
      </c>
      <c r="BI33" s="19"/>
      <c r="BJ33" s="19"/>
      <c r="BK33" s="20" t="str">
        <f>$P$25</f>
        <v>Ev. OS Großrückerswalde</v>
      </c>
      <c r="BL33" s="20">
        <f>COUNT($BF$31,$BH$33,$BF$34)</f>
        <v>3</v>
      </c>
      <c r="BM33" s="20">
        <f>SUM($BH$31+$BH$33+$BF$34)</f>
        <v>9</v>
      </c>
      <c r="BN33" s="20">
        <f>SUM($AZ$31+$AZ$33+$AW$34)</f>
        <v>6</v>
      </c>
      <c r="BO33" s="21" t="s">
        <v>20</v>
      </c>
      <c r="BP33" s="20">
        <f>SUM($AW$31+$AW$33+$AZ$34)</f>
        <v>2</v>
      </c>
      <c r="BQ33" s="20">
        <f>SUM(BN33-BP33)</f>
        <v>4</v>
      </c>
    </row>
    <row r="34" spans="2:69" s="5" customFormat="1" ht="15" customHeight="1">
      <c r="B34" s="53">
        <v>5</v>
      </c>
      <c r="C34" s="53"/>
      <c r="D34" s="54">
        <v>1</v>
      </c>
      <c r="E34" s="54"/>
      <c r="F34" s="54"/>
      <c r="G34" s="54"/>
      <c r="H34" s="54"/>
      <c r="I34" s="54"/>
      <c r="J34" s="65">
        <f>J33+$X$16*$AA$16+$AO$16</f>
        <v>0.5756944444444443</v>
      </c>
      <c r="K34" s="65"/>
      <c r="L34" s="65"/>
      <c r="M34" s="65"/>
      <c r="N34" s="65"/>
      <c r="O34" s="54" t="str">
        <f>P25</f>
        <v>Ev. OS Großrückerswalde</v>
      </c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17"/>
      <c r="AF34" s="54" t="str">
        <f>P22</f>
        <v>OS Lengefeld</v>
      </c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6">
        <v>3</v>
      </c>
      <c r="AX34" s="56"/>
      <c r="AY34" s="18" t="s">
        <v>20</v>
      </c>
      <c r="AZ34" s="57">
        <v>1</v>
      </c>
      <c r="BA34" s="57"/>
      <c r="BC34" s="29"/>
      <c r="BF34" s="19">
        <f t="shared" si="0"/>
        <v>3</v>
      </c>
      <c r="BG34" s="19" t="s">
        <v>20</v>
      </c>
      <c r="BH34" s="19">
        <f>IF(ISBLANK(AZ34),"0",IF(AZ34&gt;AW34,3,IF(AZ34=AW34,1,0)))</f>
        <v>0</v>
      </c>
      <c r="BI34" s="19"/>
      <c r="BJ34" s="19"/>
      <c r="BK34" s="20"/>
      <c r="BL34" s="20"/>
      <c r="BM34" s="20"/>
      <c r="BN34" s="20"/>
      <c r="BO34" s="20"/>
      <c r="BP34" s="20"/>
      <c r="BQ34" s="20"/>
    </row>
    <row r="35" spans="2:69" s="5" customFormat="1" ht="15" customHeight="1">
      <c r="B35" s="58">
        <v>6</v>
      </c>
      <c r="C35" s="58"/>
      <c r="D35" s="59">
        <v>1</v>
      </c>
      <c r="E35" s="59"/>
      <c r="F35" s="59"/>
      <c r="G35" s="59"/>
      <c r="H35" s="59"/>
      <c r="I35" s="59"/>
      <c r="J35" s="60">
        <f>J34+$X$16*$AA$16+$AO$16</f>
        <v>0.5868055555555554</v>
      </c>
      <c r="K35" s="60"/>
      <c r="L35" s="60"/>
      <c r="M35" s="60"/>
      <c r="N35" s="60"/>
      <c r="O35" s="59" t="str">
        <f>P24</f>
        <v>Freie Schule Gelenau</v>
      </c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1"/>
      <c r="AF35" s="59" t="str">
        <f>P23</f>
        <v>OS Neukirchen</v>
      </c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62">
        <v>0</v>
      </c>
      <c r="AX35" s="62"/>
      <c r="AY35" s="22" t="s">
        <v>20</v>
      </c>
      <c r="AZ35" s="63">
        <v>4</v>
      </c>
      <c r="BA35" s="63"/>
      <c r="BC35" s="29"/>
      <c r="BF35" s="19">
        <f t="shared" si="0"/>
        <v>0</v>
      </c>
      <c r="BG35" s="19" t="s">
        <v>20</v>
      </c>
      <c r="BH35" s="19">
        <f>IF(ISBLANK(AZ35),"0",IF(AZ35&gt;AW35,3,IF(AZ35=AW35,1,0)))</f>
        <v>3</v>
      </c>
      <c r="BI35" s="19"/>
      <c r="BJ35" s="19"/>
      <c r="BK35" s="20"/>
      <c r="BL35" s="20"/>
      <c r="BM35" s="20"/>
      <c r="BN35" s="20"/>
      <c r="BO35" s="20"/>
      <c r="BP35" s="20"/>
      <c r="BQ35" s="20"/>
    </row>
    <row r="36" spans="2:53" s="5" customFormat="1" ht="13.5" customHeight="1">
      <c r="B36" s="24"/>
      <c r="C36" s="24"/>
      <c r="D36" s="23"/>
      <c r="E36" s="23"/>
      <c r="F36" s="23"/>
      <c r="G36" s="23"/>
      <c r="H36" s="23"/>
      <c r="I36" s="23"/>
      <c r="J36" s="25"/>
      <c r="K36" s="24"/>
      <c r="L36" s="24"/>
      <c r="M36" s="24"/>
      <c r="N36" s="24"/>
      <c r="O36" s="23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3"/>
      <c r="AF36" s="23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3"/>
      <c r="AX36" s="26"/>
      <c r="AY36" s="24"/>
      <c r="AZ36" s="23"/>
      <c r="BA36" s="26"/>
    </row>
    <row r="37" spans="2:53" s="5" customFormat="1" ht="13.5" customHeight="1">
      <c r="B37" s="66" t="s">
        <v>21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24"/>
      <c r="O37" s="23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3"/>
      <c r="AF37" s="23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3"/>
      <c r="AX37" s="26"/>
      <c r="AY37" s="24"/>
      <c r="AZ37" s="23"/>
      <c r="BA37" s="26"/>
    </row>
    <row r="38" s="5" customFormat="1" ht="20.25" customHeight="1"/>
    <row r="39" s="5" customFormat="1" ht="15" customHeight="1"/>
    <row r="40" spans="9:47" s="5" customFormat="1" ht="14.25" customHeight="1">
      <c r="I40" s="50" t="s">
        <v>22</v>
      </c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1" t="s">
        <v>23</v>
      </c>
      <c r="AI40" s="51"/>
      <c r="AJ40" s="51"/>
      <c r="AK40" s="51" t="s">
        <v>24</v>
      </c>
      <c r="AL40" s="51"/>
      <c r="AM40" s="51"/>
      <c r="AN40" s="51" t="s">
        <v>25</v>
      </c>
      <c r="AO40" s="51"/>
      <c r="AP40" s="51"/>
      <c r="AQ40" s="51"/>
      <c r="AR40" s="51"/>
      <c r="AS40" s="52" t="s">
        <v>26</v>
      </c>
      <c r="AT40" s="52"/>
      <c r="AU40" s="52"/>
    </row>
    <row r="41" spans="9:48" s="5" customFormat="1" ht="14.25" customHeight="1">
      <c r="I41" s="75" t="s">
        <v>10</v>
      </c>
      <c r="J41" s="75"/>
      <c r="K41" s="76" t="s">
        <v>33</v>
      </c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7">
        <f>BL30</f>
        <v>3</v>
      </c>
      <c r="AI41" s="77"/>
      <c r="AJ41" s="77"/>
      <c r="AK41" s="77">
        <v>6</v>
      </c>
      <c r="AL41" s="77"/>
      <c r="AM41" s="77"/>
      <c r="AN41" s="77">
        <v>6</v>
      </c>
      <c r="AO41" s="77"/>
      <c r="AP41" s="78" t="s">
        <v>20</v>
      </c>
      <c r="AQ41" s="77">
        <v>2</v>
      </c>
      <c r="AR41" s="77"/>
      <c r="AS41" s="79">
        <v>4</v>
      </c>
      <c r="AT41" s="79"/>
      <c r="AU41" s="79"/>
      <c r="AV41" s="80"/>
    </row>
    <row r="42" spans="9:47" s="5" customFormat="1" ht="14.25" customHeight="1">
      <c r="I42" s="69" t="s">
        <v>11</v>
      </c>
      <c r="J42" s="69"/>
      <c r="K42" s="70" t="s">
        <v>32</v>
      </c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67">
        <f>BL31</f>
        <v>3</v>
      </c>
      <c r="AI42" s="67"/>
      <c r="AJ42" s="67"/>
      <c r="AK42" s="67">
        <v>4</v>
      </c>
      <c r="AL42" s="67"/>
      <c r="AM42" s="67"/>
      <c r="AN42" s="67">
        <v>8</v>
      </c>
      <c r="AO42" s="67"/>
      <c r="AP42" s="2" t="s">
        <v>20</v>
      </c>
      <c r="AQ42" s="67">
        <f>BP31</f>
        <v>5</v>
      </c>
      <c r="AR42" s="67"/>
      <c r="AS42" s="68">
        <v>3</v>
      </c>
      <c r="AT42" s="68"/>
      <c r="AU42" s="68"/>
    </row>
    <row r="43" spans="9:47" s="5" customFormat="1" ht="14.25" customHeight="1">
      <c r="I43" s="69" t="s">
        <v>12</v>
      </c>
      <c r="J43" s="69"/>
      <c r="K43" s="70" t="s">
        <v>35</v>
      </c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67">
        <f>BL32</f>
        <v>3</v>
      </c>
      <c r="AI43" s="67"/>
      <c r="AJ43" s="67"/>
      <c r="AK43" s="67">
        <v>2</v>
      </c>
      <c r="AL43" s="67"/>
      <c r="AM43" s="67"/>
      <c r="AN43" s="67">
        <v>7</v>
      </c>
      <c r="AO43" s="67"/>
      <c r="AP43" s="2" t="s">
        <v>20</v>
      </c>
      <c r="AQ43" s="67">
        <v>5</v>
      </c>
      <c r="AR43" s="67"/>
      <c r="AS43" s="68">
        <v>2</v>
      </c>
      <c r="AT43" s="68"/>
      <c r="AU43" s="68"/>
    </row>
    <row r="44" spans="9:47" s="5" customFormat="1" ht="14.25" customHeight="1">
      <c r="I44" s="71" t="s">
        <v>13</v>
      </c>
      <c r="J44" s="71"/>
      <c r="K44" s="72" t="s">
        <v>34</v>
      </c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3">
        <f>BL33</f>
        <v>3</v>
      </c>
      <c r="AI44" s="73"/>
      <c r="AJ44" s="73"/>
      <c r="AK44" s="73">
        <v>0</v>
      </c>
      <c r="AL44" s="73"/>
      <c r="AM44" s="73"/>
      <c r="AN44" s="73">
        <v>0</v>
      </c>
      <c r="AO44" s="73"/>
      <c r="AP44" s="3" t="s">
        <v>20</v>
      </c>
      <c r="AQ44" s="73">
        <v>9</v>
      </c>
      <c r="AR44" s="73"/>
      <c r="AS44" s="74">
        <v>-9</v>
      </c>
      <c r="AT44" s="74"/>
      <c r="AU44" s="74"/>
    </row>
    <row r="46" spans="1:53" ht="1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</row>
    <row r="47" spans="1:53" ht="1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</row>
  </sheetData>
  <sheetProtection/>
  <mergeCells count="116">
    <mergeCell ref="AS43:AU43"/>
    <mergeCell ref="I44:J44"/>
    <mergeCell ref="K44:AG44"/>
    <mergeCell ref="AH44:AJ44"/>
    <mergeCell ref="AK44:AM44"/>
    <mergeCell ref="AN44:AO44"/>
    <mergeCell ref="AQ44:AR44"/>
    <mergeCell ref="AS44:AU44"/>
    <mergeCell ref="I43:J43"/>
    <mergeCell ref="K43:AG43"/>
    <mergeCell ref="AH43:AJ43"/>
    <mergeCell ref="AK43:AM43"/>
    <mergeCell ref="AN43:AO43"/>
    <mergeCell ref="AQ43:AR43"/>
    <mergeCell ref="AS41:AU41"/>
    <mergeCell ref="I42:J42"/>
    <mergeCell ref="K42:AG42"/>
    <mergeCell ref="AH42:AJ42"/>
    <mergeCell ref="AK42:AM42"/>
    <mergeCell ref="AN42:AO42"/>
    <mergeCell ref="B35:C35"/>
    <mergeCell ref="D35:F35"/>
    <mergeCell ref="AQ42:AR42"/>
    <mergeCell ref="AS42:AU42"/>
    <mergeCell ref="I41:J41"/>
    <mergeCell ref="K41:AG41"/>
    <mergeCell ref="AH41:AJ41"/>
    <mergeCell ref="AK41:AM41"/>
    <mergeCell ref="AN41:AO41"/>
    <mergeCell ref="AQ41:AR41"/>
    <mergeCell ref="B37:M37"/>
    <mergeCell ref="I40:AG40"/>
    <mergeCell ref="AH40:AJ40"/>
    <mergeCell ref="AK40:AM40"/>
    <mergeCell ref="AN40:AR40"/>
    <mergeCell ref="AS40:AU40"/>
    <mergeCell ref="G35:I35"/>
    <mergeCell ref="J35:N35"/>
    <mergeCell ref="O35:AD35"/>
    <mergeCell ref="AF35:AV35"/>
    <mergeCell ref="AW33:AX33"/>
    <mergeCell ref="AZ33:BA33"/>
    <mergeCell ref="AW34:AX34"/>
    <mergeCell ref="AZ34:BA34"/>
    <mergeCell ref="AW35:AX35"/>
    <mergeCell ref="AZ35:BA35"/>
    <mergeCell ref="B34:C34"/>
    <mergeCell ref="D34:F34"/>
    <mergeCell ref="G34:I34"/>
    <mergeCell ref="J34:N34"/>
    <mergeCell ref="O34:AD34"/>
    <mergeCell ref="AF34:AV34"/>
    <mergeCell ref="B33:C33"/>
    <mergeCell ref="D33:F33"/>
    <mergeCell ref="G33:I33"/>
    <mergeCell ref="J33:N33"/>
    <mergeCell ref="O33:AD33"/>
    <mergeCell ref="AF33:AV33"/>
    <mergeCell ref="AW31:AX31"/>
    <mergeCell ref="AZ31:BA31"/>
    <mergeCell ref="B32:C32"/>
    <mergeCell ref="D32:F32"/>
    <mergeCell ref="G32:I32"/>
    <mergeCell ref="J32:N32"/>
    <mergeCell ref="O32:AD32"/>
    <mergeCell ref="AF32:AV32"/>
    <mergeCell ref="AW32:AX32"/>
    <mergeCell ref="AZ32:BA32"/>
    <mergeCell ref="B31:C31"/>
    <mergeCell ref="D31:F31"/>
    <mergeCell ref="G31:I31"/>
    <mergeCell ref="J31:N31"/>
    <mergeCell ref="O31:AD31"/>
    <mergeCell ref="AF31:AV31"/>
    <mergeCell ref="AW29:BA29"/>
    <mergeCell ref="B30:C30"/>
    <mergeCell ref="D30:F30"/>
    <mergeCell ref="G30:I30"/>
    <mergeCell ref="J30:N30"/>
    <mergeCell ref="O30:AD30"/>
    <mergeCell ref="AF30:AV30"/>
    <mergeCell ref="AW30:AX30"/>
    <mergeCell ref="AZ30:BA30"/>
    <mergeCell ref="N25:O25"/>
    <mergeCell ref="P25:AJ25"/>
    <mergeCell ref="AK25:AL25"/>
    <mergeCell ref="B27:H27"/>
    <mergeCell ref="B29:C29"/>
    <mergeCell ref="D29:F29"/>
    <mergeCell ref="G29:I29"/>
    <mergeCell ref="J29:N29"/>
    <mergeCell ref="O29:AV29"/>
    <mergeCell ref="N23:O23"/>
    <mergeCell ref="P23:AJ23"/>
    <mergeCell ref="AK23:AL23"/>
    <mergeCell ref="N24:O24"/>
    <mergeCell ref="P24:AJ24"/>
    <mergeCell ref="AK24:AL24"/>
    <mergeCell ref="AK16:AN16"/>
    <mergeCell ref="AO16:AS16"/>
    <mergeCell ref="B19:R19"/>
    <mergeCell ref="N21:AJ21"/>
    <mergeCell ref="AK21:AL21"/>
    <mergeCell ref="N22:O22"/>
    <mergeCell ref="P22:AJ22"/>
    <mergeCell ref="AK22:AL22"/>
    <mergeCell ref="G8:AV8"/>
    <mergeCell ref="G10:AV10"/>
    <mergeCell ref="S12:Z12"/>
    <mergeCell ref="AE12:AL12"/>
    <mergeCell ref="I14:AT14"/>
    <mergeCell ref="F16:J16"/>
    <mergeCell ref="K16:O16"/>
    <mergeCell ref="S16:W16"/>
    <mergeCell ref="X16:Y16"/>
    <mergeCell ref="AA16:AE16"/>
  </mergeCells>
  <printOptions/>
  <pageMargins left="0.7" right="0.7" top="0.7875" bottom="0.78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7109375" defaultRowHeight="15" customHeight="1"/>
  <cols>
    <col min="1" max="16384" width="10.7109375" style="4" customWidth="1"/>
  </cols>
  <sheetData/>
  <sheetProtection/>
  <printOptions/>
  <pageMargins left="0.7" right="0.7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7109375" defaultRowHeight="15" customHeight="1"/>
  <cols>
    <col min="1" max="16384" width="10.7109375" style="4" customWidth="1"/>
  </cols>
  <sheetData/>
  <sheetProtection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Carsten Baude</dc:creator>
  <cp:keywords/>
  <dc:description/>
  <cp:lastModifiedBy>Baude</cp:lastModifiedBy>
  <dcterms:created xsi:type="dcterms:W3CDTF">2015-11-01T09:04:58Z</dcterms:created>
  <dcterms:modified xsi:type="dcterms:W3CDTF">2015-12-02T14:54:04Z</dcterms:modified>
  <cp:category/>
  <cp:version/>
  <cp:contentType/>
  <cp:contentStatus/>
</cp:coreProperties>
</file>